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<sst xmlns="http://schemas.openxmlformats.org/spreadsheetml/2006/main" count="518" uniqueCount="499">
  <si>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</si>
  <si>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</si>
  <si>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</si>
  <si>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</si>
  <si>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</si>
  <si>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</si>
  <si>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</si>
  <si>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</si>
  <si>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</si>
  <si>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</si>
  <si>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</si>
  <si>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</si>
  <si>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</si>
  <si>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</si>
  <si>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</si>
  <si>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</si>
  <si>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</si>
  <si>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</si>
  <si>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</si>
  <si>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</si>
  <si>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</si>
  <si>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</si>
  <si>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</si>
  <si>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</si>
  <si>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</si>
  <si>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</si>
  <si>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</si>
  <si>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</si>
  <si>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</si>
  <si>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</si>
  <si>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</si>
  <si>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</si>
  <si>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</si>
  <si>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</si>
  <si>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</si>
  <si>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</si>
  <si>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</si>
  <si>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</si>
  <si>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</si>
  <si>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</si>
  <si>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</si>
  <si>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</si>
  <si>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</si>
  <si>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</si>
  <si>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</si>
  <si>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</si>
  <si>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</si>
  <si>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</si>
  <si>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</si>
  <si>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</si>
  <si>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</si>
  <si>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</si>
  <si>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</si>
  <si>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</si>
  <si>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</si>
  <si>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</si>
  <si>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</si>
  <si>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</si>
  <si>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</si>
  <si>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</si>
  <si>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</si>
  <si>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</si>
  <si>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</si>
  <si>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</si>
  <si>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</si>
  <si>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</si>
  <si>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</si>
  <si>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</si>
  <si>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</si>
  <si>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</si>
  <si>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</si>
  <si>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</si>
  <si>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</si>
  <si>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</si>
  <si>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</si>
  <si>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</si>
  <si>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</si>
  <si>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</si>
  <si>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</si>
  <si>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</si>
  <si>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</si>
  <si>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</si>
  <si>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</si>
  <si>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</si>
  <si>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</si>
  <si>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</si>
  <si>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</si>
  <si>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</si>
  <si>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</si>
  <si>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</si>
  <si>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</si>
  <si>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</si>
  <si>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</si>
  <si>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</si>
  <si>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</si>
  <si>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</si>
  <si>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</si>
  <si>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</si>
  <si>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</si>
  <si>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</si>
  <si>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</si>
  <si>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</si>
  <si>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</si>
  <si>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</si>
  <si>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</si>
  <si>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</si>
  <si>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</si>
  <si>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</si>
  <si>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</si>
  <si>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</si>
  <si>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</si>
  <si>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</si>
  <si>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</si>
  <si>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</si>
  <si>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</si>
  <si>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</si>
  <si>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</si>
  <si>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</si>
  <si>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</si>
  <si>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</si>
  <si>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</si>
  <si>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</si>
  <si>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</si>
  <si>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</si>
  <si>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</si>
  <si>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</si>
  <si>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</si>
  <si>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</si>
  <si>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</si>
  <si>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</si>
  <si>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</si>
  <si>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</si>
  <si>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</si>
  <si>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</si>
  <si>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</si>
  <si>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</si>
  <si>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</si>
  <si>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</si>
  <si>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</si>
  <si>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</si>
  <si>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</si>
  <si>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</si>
  <si>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</si>
  <si>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</si>
  <si>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</si>
  <si>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</si>
  <si>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</si>
  <si>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</si>
  <si>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</si>
  <si>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</si>
  <si>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</si>
  <si>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</si>
  <si>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</si>
  <si>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</si>
  <si>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</si>
  <si>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</si>
  <si>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</si>
  <si>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</si>
  <si>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</si>
  <si>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</si>
  <si>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</si>
  <si>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</si>
  <si>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</si>
  <si>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</si>
  <si>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</si>
  <si>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</si>
  <si>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</si>
  <si>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</si>
  <si>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</si>
  <si>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</si>
  <si>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</si>
  <si>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</si>
  <si>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</si>
  <si>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</si>
  <si>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</si>
  <si>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</si>
  <si>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</si>
  <si>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</si>
  <si>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</si>
  <si>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</si>
  <si>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</si>
  <si>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</si>
  <si>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</si>
  <si>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</si>
  <si>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</si>
  <si>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</si>
  <si>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</si>
  <si>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</si>
  <si>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</si>
  <si>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</si>
  <si>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</si>
  <si>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</si>
  <si>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</si>
  <si>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</si>
  <si>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</si>
  <si>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</si>
  <si>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</si>
  <si>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</si>
  <si>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</si>
  <si>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</si>
  <si>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</si>
  <si>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</si>
  <si>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</si>
  <si>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</si>
  <si>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</si>
  <si>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</si>
  <si>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</si>
  <si>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</si>
  <si>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</si>
  <si>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</si>
  <si>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</si>
  <si>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</si>
  <si>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</si>
  <si>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</si>
  <si>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</si>
  <si>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</si>
  <si>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</si>
  <si>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</si>
  <si>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</si>
  <si>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</si>
  <si>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</si>
  <si>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</si>
  <si>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</si>
  <si>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</si>
  <si>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</si>
  <si>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</si>
  <si>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</si>
  <si>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</si>
  <si>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</si>
  <si>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</si>
  <si>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</si>
  <si>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</si>
  <si>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</si>
  <si>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</si>
  <si>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</si>
  <si>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</si>
  <si>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</si>
  <si>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</si>
  <si>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</si>
  <si>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</si>
  <si>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</si>
  <si>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</si>
  <si>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</si>
  <si>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</si>
  <si>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</si>
  <si>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</si>
  <si>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</si>
  <si>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</si>
  <si>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</si>
  <si>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</si>
  <si>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</si>
  <si>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</si>
  <si>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</si>
  <si>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</si>
  <si>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</si>
  <si>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</si>
  <si>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</si>
  <si>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</si>
  <si>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</si>
  <si>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</si>
  <si>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</si>
  <si>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</si>
  <si>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</si>
  <si>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</si>
  <si>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</si>
  <si>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</si>
  <si>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</si>
  <si>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</si>
  <si>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</si>
  <si>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</si>
  <si>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</si>
  <si>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</si>
  <si>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</si>
  <si>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</si>
  <si>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</si>
  <si>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</si>
  <si>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</si>
  <si>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</si>
  <si>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</si>
  <si>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</si>
  <si>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</si>
  <si>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</si>
  <si>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</si>
  <si>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</si>
  <si>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</si>
  <si>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</si>
  <si>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</si>
  <si>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</si>
  <si>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</si>
  <si>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</si>
  <si>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</si>
  <si>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</si>
  <si>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</si>
  <si>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</si>
  <si>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</si>
  <si>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</si>
  <si>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</si>
  <si>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</si>
  <si>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</si>
  <si>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</si>
  <si>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</si>
  <si>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</si>
  <si>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</si>
  <si>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</si>
  <si>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</si>
  <si>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</si>
  <si>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</si>
  <si>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</si>
  <si>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</si>
  <si>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</si>
  <si>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</si>
  <si>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</si>
  <si>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</si>
  <si>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</si>
  <si>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</si>
  <si>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</si>
  <si>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</si>
  <si>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</si>
  <si>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</si>
  <si>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</si>
  <si>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</si>
  <si>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</si>
  <si>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</si>
  <si>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</si>
  <si>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</si>
  <si>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</si>
  <si>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</si>
  <si>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</si>
  <si>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</si>
  <si>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</si>
  <si>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</si>
  <si>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</si>
  <si>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</si>
  <si>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</si>
  <si>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</si>
  <si>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</si>
  <si>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</si>
  <si>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</si>
  <si>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</si>
  <si>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</si>
  <si>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</si>
  <si>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</si>
  <si>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</si>
  <si>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</si>
  <si>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</si>
  <si>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</si>
  <si>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</si>
  <si>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</si>
  <si>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</si>
  <si>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</si>
  <si>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</si>
  <si>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</si>
  <si>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</si>
  <si>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</si>
  <si>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</si>
  <si>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</si>
  <si>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</si>
  <si>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</si>
  <si>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</si>
  <si>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</si>
  <si>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</si>
  <si>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</si>
  <si>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</si>
  <si>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</si>
  <si>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</si>
  <si>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</si>
  <si>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</si>
  <si>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</si>
  <si>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</si>
  <si>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</si>
  <si>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</si>
  <si>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</si>
  <si>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</si>
  <si>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</si>
  <si>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</si>
  <si>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</si>
  <si>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</si>
  <si>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</si>
  <si>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</si>
  <si>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</si>
  <si>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</si>
  <si>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</si>
  <si>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</si>
  <si>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</si>
  <si>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</si>
  <si>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</si>
  <si>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</si>
  <si>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</si>
  <si>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</si>
  <si>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</si>
  <si>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</si>
  <si>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</si>
  <si>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</si>
  <si>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</si>
  <si>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</si>
  <si>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</si>
  <si>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</si>
  <si>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</si>
  <si>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</si>
  <si>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</si>
  <si>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</si>
  <si>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</si>
  <si>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</si>
  <si>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</si>
  <si>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</si>
  <si>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</si>
  <si>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</si>
  <si>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</si>
  <si>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</si>
  <si>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</si>
  <si>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</si>
  <si>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</si>
  <si>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</si>
  <si>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</si>
  <si>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</si>
  <si>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</si>
  <si>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</si>
  <si>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</si>
  <si>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</si>
  <si>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</si>
  <si>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</si>
  <si>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</si>
  <si>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</si>
  <si>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</si>
  <si>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</si>
  <si>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</si>
  <si>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</si>
  <si>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</si>
  <si>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</si>
  <si>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</si>
  <si>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</si>
  <si>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</si>
  <si>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</si>
  <si>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</si>
  <si>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</si>
  <si>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</si>
  <si>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</si>
  <si>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</si>
  <si>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</si>
  <si>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</si>
  <si>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</si>
  <si>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</si>
  <si>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</si>
  <si>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</si>
  <si>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</si>
  <si>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</si>
  <si>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</si>
  <si>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</si>
  <si>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</si>
  <si>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</si>
  <si>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</si>
  <si>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</si>
  <si>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</si>
  <si>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</si>
  <si>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</si>
  <si>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</si>
  <si>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</si>
  <si>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</si>
  <si>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</si>
  <si>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</si>
  <si>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</si>
  <si>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</si>
  <si>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</si>
  <si>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</si>
  <si>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</si>
  <si>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</si>
  <si>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</si>
  <si>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</si>
  <si>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</si>
  <si>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</si>
  <si>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</si>
  <si>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</si>
  <si>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</si>
  <si>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</si>
  <si>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</si>
  <si>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</si>
  <si>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</si>
  <si>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</si>
  <si>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</si>
  <si>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</si>
  <si>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</si>
  <si>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</si>
  <si>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</si>
  <si>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</si>
  <si>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</si>
  <si>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</si>
  <si>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</si>
  <si>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</si>
  <si>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</si>
  <si>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</si>
  <si>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</si>
  <si>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</si>
  <si>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</si>
  <si>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</si>
  <si>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</si>
  <si>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</si>
  <si>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>Company: Ngoc Nghia Industry - Service - Trading Joint Stock Company (NNG)</t>
  </si>
  <si>
    <t xml:space="preserve">FINANCIAL STATEMENT - QUARTER IV.2018
</t>
  </si>
  <si>
    <t>INCOME STATEMENT (as of 31/12/2018)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</si>
</sst>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11">
      <selection activeCell="C2" sqref="C1:D16384"/>
    </sheetView>
  </sheetViews>
  <sheetFormatPr defaultColWidth="9.140625" defaultRowHeight="12"/>
  <cols>
    <col min="1" max="1" width="45.7109375" style="0" hidden="1" customWidth="1"/>
    <col min="2" max="2" width="54.8515625" style="0" customWidth="1"/>
    <col min="3" max="3" width="12.57421875" style="0" hidden="1" customWidth="1"/>
    <col min="4" max="4" width="13.71093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496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1542187774775</v>
      </c>
      <c r="F10" s="24">
        <v>1125884787845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98037263884</v>
      </c>
      <c r="F11" s="20">
        <f>F12+F13</f>
        <v>29641703436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98037263884</v>
      </c>
      <c r="F12" s="21">
        <v>29641703436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/>
      <c r="F13" s="21"/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71997083333</v>
      </c>
      <c r="F14" s="20">
        <f>F15+F16+F17</f>
        <v>162734899269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/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71997083333</v>
      </c>
      <c r="F17" s="21">
        <v>162734899269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1101347038872</v>
      </c>
      <c r="F18" s="20">
        <f>F19+F22+F23+F24+F25+F26+F27+F28</f>
        <v>605451623405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327046668994</v>
      </c>
      <c r="F19" s="21">
        <v>242803410416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126492560346</v>
      </c>
      <c r="F22" s="21">
        <v>14129101368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683800000000</v>
      </c>
      <c r="F25" s="21">
        <v>120450000000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380922307604</v>
      </c>
      <c r="F26" s="21">
        <v>228128798197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-416964086067</v>
      </c>
      <c r="F27" s="21">
        <v>-369474952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49587995</v>
      </c>
      <c r="F28" s="21">
        <v>309788376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190459001682</v>
      </c>
      <c r="F29" s="20">
        <f>F30+F31</f>
        <v>261078843976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190459001682</v>
      </c>
      <c r="F30" s="21">
        <v>261078843976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80367387004</v>
      </c>
      <c r="F32" s="20">
        <f>F33+F36+F37+F38+F39</f>
        <v>66977717759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7233862645</v>
      </c>
      <c r="F33" s="21">
        <v>4887975164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59550662685</v>
      </c>
      <c r="F36" s="21">
        <v>48506880921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13582861674</v>
      </c>
      <c r="F37" s="21">
        <v>13582861674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961889019889</v>
      </c>
      <c r="F43" s="20">
        <f>F44+F54+F64+F67+F70+F76</f>
        <v>1189445852032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31872290090</v>
      </c>
      <c r="F44" s="20">
        <f>F45+F46+F47+F48+F49+F50+F53</f>
        <v>15562598457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>
        <v>15300000000</v>
      </c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16572290090</v>
      </c>
      <c r="F50" s="21">
        <v>15562598457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866861614904</v>
      </c>
      <c r="F54" s="20">
        <f>F55+F58+F61</f>
        <v>1121329246575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442729132907</v>
      </c>
      <c r="F55" s="20">
        <f>F56+F57</f>
        <v>612280706410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1129315182026</v>
      </c>
      <c r="F56" s="21">
        <v>1332213005868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-686586049119</v>
      </c>
      <c r="F57" s="21">
        <v>-719932299458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150717584399</v>
      </c>
      <c r="F58" s="20">
        <f>F59+F60</f>
        <v>205976770163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>
        <v>196992128099</v>
      </c>
      <c r="F59" s="21">
        <v>272620735225</v>
      </c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>
        <v>-46274543700</v>
      </c>
      <c r="F60" s="21">
        <v>-66643965062</v>
      </c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273414897598</v>
      </c>
      <c r="F61" s="20">
        <f>F62+F63</f>
        <v>303071770002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296724688150</v>
      </c>
      <c r="F62" s="21">
        <v>327803351218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-23309790552</v>
      </c>
      <c r="F63" s="21">
        <v>-24731581216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26836807732</v>
      </c>
      <c r="F67" s="20">
        <f>F68+F69</f>
        <v>18749891790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26836807732</v>
      </c>
      <c r="F69" s="21">
        <v>18749891790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0</v>
      </c>
      <c r="F70" s="20">
        <f>F71+F72+F73+F74+F75</f>
        <v>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/>
      <c r="F73" s="21"/>
    </row>
    <row r="74" spans="1:6" ht="12">
      <c r="A74" s="3" t="s">
        <v>126</v>
      </c>
      <c r="B74" s="7" t="s">
        <v>295</v>
      </c>
      <c r="C74" s="4" t="s">
        <v>127</v>
      </c>
      <c r="D74" s="4"/>
      <c r="E74" s="21"/>
      <c r="F74" s="21"/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36318307163</v>
      </c>
      <c r="F76" s="20">
        <f>F77+F78+F79+F80</f>
        <v>33804115210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26407947544</v>
      </c>
      <c r="F77" s="21">
        <v>16281506856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117148076</v>
      </c>
      <c r="F78" s="21">
        <v>1136345819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>
        <v>9793211543</v>
      </c>
      <c r="F80" s="21">
        <v>16386262535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2504076794664</v>
      </c>
      <c r="F81" s="20">
        <f>F10+F43</f>
        <v>2315330639877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1524899871232</v>
      </c>
      <c r="F83" s="20">
        <f>F84+F106</f>
        <v>1703110618646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1391826126404</v>
      </c>
      <c r="F84" s="20">
        <f>F85+F88+F89+F90+F91+F92+F93+F94+F95+F97+F98+F99+F100+F101+F102</f>
        <v>1349586050804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196956136096</v>
      </c>
      <c r="F85" s="21">
        <v>186896011969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25342952828</v>
      </c>
      <c r="F88" s="21">
        <v>19646774039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10410781090</v>
      </c>
      <c r="F89" s="21">
        <v>6334731076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8421717400</v>
      </c>
      <c r="F90" s="21">
        <v>12474181679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14013363466</v>
      </c>
      <c r="F91" s="21">
        <v>8513996043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3195278660</v>
      </c>
      <c r="F95" s="21">
        <v>26898729932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1130532853061</v>
      </c>
      <c r="F97" s="21">
        <v>1085865782263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2953043803</v>
      </c>
      <c r="F99" s="21">
        <v>2955843803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133073744009</v>
      </c>
      <c r="F106" s="20">
        <f>SUM(F107:F119)</f>
        <v>353524567842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/>
      <c r="F112" s="21"/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/>
      <c r="F113" s="21"/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133073744009</v>
      </c>
      <c r="F114" s="21">
        <v>303148137842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>
        <v>50376430000</v>
      </c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979183923432</v>
      </c>
      <c r="F120" s="20">
        <f>F121+F139</f>
        <v>612217521231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979183923432</v>
      </c>
      <c r="F121" s="20">
        <f>F122+F125+F126+F127+F128+F129+F130+F131+F132+F133+F134+F137+F138</f>
        <v>612217521231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522500000000</v>
      </c>
      <c r="F122" s="20">
        <f>F123+F124</f>
        <v>522500000000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522500000000</v>
      </c>
      <c r="F123" s="21">
        <v>522500000000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46900000000</v>
      </c>
      <c r="F125" s="21">
        <v>46900000000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-88088780000</v>
      </c>
      <c r="F128" s="21">
        <v>-88088780000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>
        <v>5714053793</v>
      </c>
      <c r="F129" s="21">
        <v>5714053793</v>
      </c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11293166612</v>
      </c>
      <c r="F131" s="21">
        <v>11293166612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>
        <v>192503849</v>
      </c>
      <c r="F133" s="21">
        <v>192503849</v>
      </c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473984911749</v>
      </c>
      <c r="F134" s="20">
        <f>F135+F136</f>
        <v>104653929070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121036025885</v>
      </c>
      <c r="F135" s="21">
        <v>93470662195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352948885864</v>
      </c>
      <c r="F136" s="21">
        <v>11183266875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6688067429</v>
      </c>
      <c r="F138" s="21">
        <v>9052647907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2504083794664</v>
      </c>
      <c r="F147" s="20">
        <f>F83+F120</f>
        <v>2315328139877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D2" sqref="D1:D16384"/>
    </sheetView>
  </sheetViews>
  <sheetFormatPr defaultColWidth="18.7109375" defaultRowHeight="12"/>
  <cols>
    <col min="1" max="1" width="38.8515625" style="0" hidden="1" customWidth="1"/>
    <col min="2" max="2" width="49.00390625" style="0" customWidth="1"/>
    <col min="3" max="3" width="11.57421875" style="0" hidden="1" customWidth="1"/>
    <col min="4" max="4" width="7.14062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3" t="s">
        <v>496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497</v>
      </c>
      <c r="B3" s="35"/>
      <c r="C3" s="35"/>
      <c r="D3" s="35"/>
      <c r="E3" s="35"/>
    </row>
    <row r="4" spans="1:5" ht="15.75">
      <c r="A4" s="36" t="s">
        <v>498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434778505205</v>
      </c>
      <c r="F9" s="21">
        <v>374252939665</v>
      </c>
      <c r="G9" s="21">
        <v>1644391774780</v>
      </c>
      <c r="H9" s="21">
        <v>1720182228705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474809563</v>
      </c>
      <c r="F10" s="21">
        <v>14702263021</v>
      </c>
      <c r="G10" s="21">
        <v>25658870759</v>
      </c>
      <c r="H10" s="21">
        <v>41963254408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434303695642</v>
      </c>
      <c r="F11" s="20">
        <f>F9-F10</f>
        <v>359550676644</v>
      </c>
      <c r="G11" s="20">
        <f>G9-G10</f>
        <v>1618732904021</v>
      </c>
      <c r="H11" s="20">
        <f>H9-H10</f>
        <v>1678218974297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363709700549</v>
      </c>
      <c r="F12" s="21">
        <v>282306034570</v>
      </c>
      <c r="G12" s="21">
        <v>1321920453096</v>
      </c>
      <c r="H12" s="21">
        <v>1277883785268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70593995093</v>
      </c>
      <c r="F13" s="20">
        <f>F11-F12</f>
        <v>77244642074</v>
      </c>
      <c r="G13" s="20">
        <f>G11-G12</f>
        <v>296812450925</v>
      </c>
      <c r="H13" s="20">
        <f>H11-H12</f>
        <v>400335189029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4769511886</v>
      </c>
      <c r="F14" s="21">
        <v>86525358100</v>
      </c>
      <c r="G14" s="21">
        <v>718443602086</v>
      </c>
      <c r="H14" s="21">
        <v>96809701581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25031453987</v>
      </c>
      <c r="F15" s="21">
        <v>26353264661</v>
      </c>
      <c r="G15" s="21">
        <v>95728085277</v>
      </c>
      <c r="H15" s="21">
        <v>99497556018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/>
      <c r="F16" s="21"/>
      <c r="G16" s="21"/>
      <c r="H16" s="21"/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23036707946</v>
      </c>
      <c r="F18" s="21">
        <v>50125505402</v>
      </c>
      <c r="G18" s="21">
        <v>79815704938</v>
      </c>
      <c r="H18" s="21">
        <v>253593987933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440201853156</v>
      </c>
      <c r="F19" s="21">
        <v>22236739613</v>
      </c>
      <c r="G19" s="21">
        <v>511018890533</v>
      </c>
      <c r="H19" s="21">
        <v>89413112604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-412906508110</v>
      </c>
      <c r="F20" s="20">
        <f>F13+F14-F15+F17-F18-F19</f>
        <v>65054490498</v>
      </c>
      <c r="G20" s="20">
        <f>G13+G14-G15+G17-G18-G19</f>
        <v>328693372263</v>
      </c>
      <c r="H20" s="20">
        <f>H13+H14-H15+H17-H18-H19</f>
        <v>54640234055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-4396285244</v>
      </c>
      <c r="F21" s="21">
        <v>5641679199</v>
      </c>
      <c r="G21" s="21">
        <v>5074572299</v>
      </c>
      <c r="H21" s="21">
        <v>-3504114606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377766917</v>
      </c>
      <c r="F22" s="21">
        <v>8204892838</v>
      </c>
      <c r="G22" s="21">
        <v>18784181065</v>
      </c>
      <c r="H22" s="21">
        <v>23460062329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-4774052161</v>
      </c>
      <c r="F23" s="20">
        <v>-2563213639</v>
      </c>
      <c r="G23" s="20">
        <f>G21-G22</f>
        <v>-13709608766</v>
      </c>
      <c r="H23" s="20">
        <f>H21-H22</f>
        <v>-26964176935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-417680560271</v>
      </c>
      <c r="F24" s="20">
        <f>F20+F23</f>
        <v>62491276859</v>
      </c>
      <c r="G24" s="20">
        <f>G20+G23</f>
        <v>314983763497</v>
      </c>
      <c r="H24" s="20">
        <f>H20+H23</f>
        <v>27676057120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2676957527</v>
      </c>
      <c r="F25" s="21">
        <v>5080131868</v>
      </c>
      <c r="G25" s="21">
        <v>-38528492161</v>
      </c>
      <c r="H25" s="21">
        <v>16830364899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-420357517798</v>
      </c>
      <c r="F27" s="20">
        <f>F24-F25-F26</f>
        <v>57411144991</v>
      </c>
      <c r="G27" s="20">
        <f>G24-G25-G26</f>
        <v>353512255658</v>
      </c>
      <c r="H27" s="20">
        <f>H24-H25-H26</f>
        <v>10845692221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-420324968893</v>
      </c>
      <c r="F28" s="21">
        <v>58333229878</v>
      </c>
      <c r="G28" s="21">
        <v>352948885864</v>
      </c>
      <c r="H28" s="21">
        <v>11183266875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-32548905</v>
      </c>
      <c r="F29" s="21">
        <v>-922084887</v>
      </c>
      <c r="G29" s="21">
        <v>563369794</v>
      </c>
      <c r="H29" s="21">
        <v>-337574654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>
        <v>-8712</v>
      </c>
      <c r="F30" s="21">
        <v>1209</v>
      </c>
      <c r="G30" s="21">
        <v>7316</v>
      </c>
      <c r="H30" s="21">
        <v>232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2019-01-29T09:23:30Z</dcterms:modified>
  <cp:category/>
  <cp:version/>
  <cp:contentType/>
  <cp:contentStatus/>
</cp:coreProperties>
</file>